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Sheet1" sheetId="1" r:id="rId1"/>
  </sheets>
  <definedNames>
    <definedName name="bsc_pro_price">Sheet1!$D$6</definedName>
    <definedName name="bscdesigner_online">Sheet1!$D$8</definedName>
    <definedName name="saas_input">Sheet1!$D$3</definedName>
    <definedName name="saas_power">Sheet1!$D$2</definedName>
    <definedName name="update_price">Sheet1!$D$7</definedName>
  </definedNames>
  <calcPr calcId="125725"/>
</workbook>
</file>

<file path=xl/calcChain.xml><?xml version="1.0" encoding="utf-8"?>
<calcChain xmlns="http://schemas.openxmlformats.org/spreadsheetml/2006/main">
  <c r="J27" i="1"/>
  <c r="F13"/>
  <c r="F18" s="1"/>
  <c r="F16"/>
  <c r="F17" s="1"/>
  <c r="F21"/>
  <c r="F22"/>
  <c r="D18"/>
  <c r="J26"/>
  <c r="D21"/>
  <c r="D22"/>
  <c r="D16"/>
  <c r="D7"/>
  <c r="F32" l="1"/>
  <c r="F38" s="1"/>
  <c r="F27"/>
  <c r="F29" s="1"/>
  <c r="F26"/>
  <c r="F33"/>
  <c r="D64" s="1"/>
  <c r="D26"/>
  <c r="C45" s="1"/>
  <c r="D33"/>
  <c r="D46" s="1"/>
  <c r="D27"/>
  <c r="C46" s="1"/>
  <c r="D17"/>
  <c r="D32" s="1"/>
  <c r="C64"/>
  <c r="C63"/>
  <c r="F28" l="1"/>
  <c r="K27" s="1"/>
  <c r="F34"/>
  <c r="L27" s="1"/>
  <c r="M27" s="1"/>
  <c r="N27" s="1"/>
  <c r="O27" s="1"/>
  <c r="F39"/>
  <c r="F35"/>
  <c r="D63"/>
  <c r="D38"/>
  <c r="D45"/>
  <c r="D35"/>
  <c r="D29"/>
  <c r="D28"/>
  <c r="K26" s="1"/>
  <c r="D39"/>
  <c r="D34"/>
  <c r="F40" l="1"/>
  <c r="F41"/>
  <c r="L26"/>
  <c r="M26" s="1"/>
  <c r="N26" s="1"/>
  <c r="O26" s="1"/>
  <c r="D40"/>
  <c r="D41"/>
</calcChain>
</file>

<file path=xl/sharedStrings.xml><?xml version="1.0" encoding="utf-8"?>
<sst xmlns="http://schemas.openxmlformats.org/spreadsheetml/2006/main" count="50" uniqueCount="32">
  <si>
    <t>Power users</t>
  </si>
  <si>
    <t>Power User Rate</t>
  </si>
  <si>
    <t>/mo</t>
  </si>
  <si>
    <t>Input User Rate</t>
  </si>
  <si>
    <t>Typical Balanced Scorecard SaaS</t>
  </si>
  <si>
    <t>BSC Designer</t>
  </si>
  <si>
    <t>PRO License</t>
  </si>
  <si>
    <t>$</t>
  </si>
  <si>
    <t>Online Account</t>
  </si>
  <si>
    <t>1st Year</t>
  </si>
  <si>
    <t>2nd Year</t>
  </si>
  <si>
    <t>3rd Year</t>
  </si>
  <si>
    <t>SaaS</t>
  </si>
  <si>
    <t>1st Year Total</t>
  </si>
  <si>
    <t xml:space="preserve">BSC Designer </t>
  </si>
  <si>
    <t>2nd Year Total</t>
  </si>
  <si>
    <t>3rd Year Total</t>
  </si>
  <si>
    <t>Overpay</t>
  </si>
  <si>
    <t>Online, yearly</t>
  </si>
  <si>
    <t>PRO Update, yearly</t>
  </si>
  <si>
    <t>PRO License, 1st year</t>
  </si>
  <si>
    <t>Power User, yearly</t>
  </si>
  <si>
    <t>Input User, yearly</t>
  </si>
  <si>
    <t>Profile 1</t>
  </si>
  <si>
    <t>Profile 3</t>
  </si>
  <si>
    <t>4th Year</t>
  </si>
  <si>
    <t>5th Year</t>
  </si>
  <si>
    <t>1 Business Professional</t>
  </si>
  <si>
    <t>5 Business Units (5 power + 10 input users)</t>
  </si>
  <si>
    <t>Optional Update</t>
  </si>
  <si>
    <t>$/power user (view only users free)</t>
  </si>
  <si>
    <t>Online Input users</t>
  </si>
</sst>
</file>

<file path=xl/styles.xml><?xml version="1.0" encoding="utf-8"?>
<styleSheet xmlns="http://schemas.openxmlformats.org/spreadsheetml/2006/main">
  <numFmts count="2">
    <numFmt numFmtId="164" formatCode="[$$-409]#,##0.00"/>
    <numFmt numFmtId="165" formatCode="_-[$$-409]* #,##0.00_ ;_-[$$-409]* \-#,##0.00\ ;_-[$$-409]* &quot;-&quot;??_ ;_-@_ 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3" borderId="0" xfId="0" applyFont="1" applyFill="1"/>
    <xf numFmtId="0" fontId="0" fillId="3" borderId="0" xfId="0" applyFill="1"/>
    <xf numFmtId="0" fontId="2" fillId="4" borderId="0" xfId="0" applyFont="1" applyFill="1"/>
    <xf numFmtId="0" fontId="4" fillId="4" borderId="0" xfId="0" applyFont="1" applyFill="1"/>
    <xf numFmtId="0" fontId="3" fillId="5" borderId="0" xfId="0" applyFont="1" applyFill="1"/>
    <xf numFmtId="0" fontId="0" fillId="5" borderId="0" xfId="0" applyFill="1"/>
    <xf numFmtId="9" fontId="5" fillId="2" borderId="0" xfId="1" applyFont="1" applyFill="1"/>
    <xf numFmtId="164" fontId="5" fillId="2" borderId="0" xfId="0" applyNumberFormat="1" applyFont="1" applyFill="1"/>
    <xf numFmtId="164" fontId="0" fillId="0" borderId="0" xfId="0" applyNumberFormat="1"/>
    <xf numFmtId="165" fontId="0" fillId="3" borderId="0" xfId="0" applyNumberFormat="1" applyFill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 sz="1800" b="0">
                <a:latin typeface="Arial Narrow" pitchFamily="34" charset="0"/>
              </a:rPr>
              <a:t>1 Business Professional</a:t>
            </a:r>
            <a:endParaRPr lang="ru-RU" sz="18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Sheet1!$B$45</c:f>
              <c:strCache>
                <c:ptCount val="1"/>
                <c:pt idx="0">
                  <c:v>BSC Designer </c:v>
                </c:pt>
              </c:strCache>
            </c:strRef>
          </c:tx>
          <c:cat>
            <c:strRef>
              <c:f>Sheet1!$C$44:$D$44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Sheet1!$C$45:$D$45</c:f>
              <c:numCache>
                <c:formatCode>_-[$$-409]* #,##0.00_ ;_-[$$-409]* \-#,##0.00\ ;_-[$$-409]* "-"??_ ;_-@_ </c:formatCode>
                <c:ptCount val="2"/>
                <c:pt idx="0">
                  <c:v>856</c:v>
                </c:pt>
                <c:pt idx="1">
                  <c:v>256.8</c:v>
                </c:pt>
              </c:numCache>
            </c:numRef>
          </c:val>
        </c:ser>
        <c:ser>
          <c:idx val="1"/>
          <c:order val="1"/>
          <c:tx>
            <c:strRef>
              <c:f>Sheet1!$B$46</c:f>
              <c:strCache>
                <c:ptCount val="1"/>
                <c:pt idx="0">
                  <c:v>SaaS</c:v>
                </c:pt>
              </c:strCache>
            </c:strRef>
          </c:tx>
          <c:cat>
            <c:strRef>
              <c:f>Sheet1!$C$44:$D$44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Sheet1!$C$46:$D$46</c:f>
              <c:numCache>
                <c:formatCode>_-[$$-409]* #,##0.00_ ;_-[$$-409]* \-#,##0.00\ ;_-[$$-409]* "-"??_ ;_-@_ </c:formatCode>
                <c:ptCount val="2"/>
                <c:pt idx="0">
                  <c:v>1188</c:v>
                </c:pt>
                <c:pt idx="1">
                  <c:v>1188</c:v>
                </c:pt>
              </c:numCache>
            </c:numRef>
          </c:val>
        </c:ser>
        <c:axId val="65628416"/>
        <c:axId val="65667072"/>
      </c:barChart>
      <c:catAx>
        <c:axId val="65628416"/>
        <c:scaling>
          <c:orientation val="minMax"/>
        </c:scaling>
        <c:axPos val="b"/>
        <c:tickLblPos val="nextTo"/>
        <c:crossAx val="65667072"/>
        <c:crosses val="autoZero"/>
        <c:auto val="1"/>
        <c:lblAlgn val="ctr"/>
        <c:lblOffset val="100"/>
      </c:catAx>
      <c:valAx>
        <c:axId val="656670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50" b="0" i="0" baseline="0"/>
                  <a:t>Yearly Ownership Cost, US$</a:t>
                </a:r>
                <a:endParaRPr lang="ru-RU" sz="1050" b="0" i="0" baseline="0"/>
              </a:p>
            </c:rich>
          </c:tx>
          <c:layout/>
        </c:title>
        <c:numFmt formatCode="_-[$$-409]* #,##0.00_ ;_-[$$-409]* \-#,##0.00\ ;_-[$$-409]* &quot;-&quot;??_ ;_-@_ " sourceLinked="1"/>
        <c:tickLblPos val="nextTo"/>
        <c:crossAx val="6562841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latin typeface="Arial Narrow" pitchFamily="34" charset="0"/>
              </a:rPr>
              <a:t>5 Business Units</a:t>
            </a:r>
          </a:p>
          <a:p>
            <a:pPr>
              <a:defRPr/>
            </a:pPr>
            <a:r>
              <a:rPr lang="en-US" sz="1400" b="0" i="0" u="none" strike="noStrike" baseline="0">
                <a:latin typeface="Arial Narrow" pitchFamily="34" charset="0"/>
              </a:rPr>
              <a:t>(5 power users + 10 input users)</a:t>
            </a:r>
            <a:endParaRPr lang="ru-RU" sz="10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Sheet1!$B$63</c:f>
              <c:strCache>
                <c:ptCount val="1"/>
                <c:pt idx="0">
                  <c:v>BSC Designer </c:v>
                </c:pt>
              </c:strCache>
            </c:strRef>
          </c:tx>
          <c:cat>
            <c:strRef>
              <c:f>Sheet1!$C$44:$D$44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Sheet1!$C$63:$D$63</c:f>
              <c:numCache>
                <c:formatCode>_-[$$-409]* #,##0.00_ ;_-[$$-409]* \-#,##0.00\ ;_-[$$-409]* "-"??_ ;_-@_ </c:formatCode>
                <c:ptCount val="2"/>
                <c:pt idx="0">
                  <c:v>7880</c:v>
                </c:pt>
                <c:pt idx="1">
                  <c:v>4884</c:v>
                </c:pt>
              </c:numCache>
            </c:numRef>
          </c:val>
        </c:ser>
        <c:ser>
          <c:idx val="1"/>
          <c:order val="1"/>
          <c:tx>
            <c:strRef>
              <c:f>Sheet1!$B$64</c:f>
              <c:strCache>
                <c:ptCount val="1"/>
                <c:pt idx="0">
                  <c:v>SaaS</c:v>
                </c:pt>
              </c:strCache>
            </c:strRef>
          </c:tx>
          <c:cat>
            <c:strRef>
              <c:f>Sheet1!$C$44:$D$44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Sheet1!$C$64:$D$64</c:f>
              <c:numCache>
                <c:formatCode>_-[$$-409]* #,##0.00_ ;_-[$$-409]* \-#,##0.00\ ;_-[$$-409]* "-"??_ ;_-@_ </c:formatCode>
                <c:ptCount val="2"/>
                <c:pt idx="0">
                  <c:v>9540</c:v>
                </c:pt>
                <c:pt idx="1">
                  <c:v>9540</c:v>
                </c:pt>
              </c:numCache>
            </c:numRef>
          </c:val>
        </c:ser>
        <c:axId val="90478848"/>
        <c:axId val="90480640"/>
      </c:barChart>
      <c:catAx>
        <c:axId val="90478848"/>
        <c:scaling>
          <c:orientation val="minMax"/>
        </c:scaling>
        <c:axPos val="b"/>
        <c:tickLblPos val="nextTo"/>
        <c:crossAx val="90480640"/>
        <c:crosses val="autoZero"/>
        <c:auto val="1"/>
        <c:lblAlgn val="ctr"/>
        <c:lblOffset val="100"/>
      </c:catAx>
      <c:valAx>
        <c:axId val="904806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50" b="0" i="0" baseline="0"/>
                  <a:t>Yearly Ownership Cost, US$</a:t>
                </a:r>
                <a:endParaRPr lang="ru-RU" sz="1050" b="0" i="0" baseline="0"/>
              </a:p>
            </c:rich>
          </c:tx>
          <c:layout/>
        </c:title>
        <c:numFmt formatCode="_-[$$-409]* #,##0.00_ ;_-[$$-409]* \-#,##0.00\ ;_-[$$-409]* &quot;-&quot;??_ ;_-@_ " sourceLinked="1"/>
        <c:tickLblPos val="nextTo"/>
        <c:crossAx val="9047884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For a longer period (1 year and more) companies are overpaying if using web-based BSC software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Sheet1!$J$26</c:f>
              <c:strCache>
                <c:ptCount val="1"/>
                <c:pt idx="0">
                  <c:v>1 Business Professional</c:v>
                </c:pt>
              </c:strCache>
            </c:strRef>
          </c:tx>
          <c:marker>
            <c:symbol val="none"/>
          </c:marker>
          <c:cat>
            <c:strRef>
              <c:f>Sheet1!$K$25:$O$25</c:f>
              <c:strCache>
                <c:ptCount val="5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</c:strCache>
            </c:strRef>
          </c:cat>
          <c:val>
            <c:numRef>
              <c:f>Sheet1!$K$26:$O$26</c:f>
              <c:numCache>
                <c:formatCode>[$$-409]#,##0.00</c:formatCode>
                <c:ptCount val="5"/>
                <c:pt idx="0">
                  <c:v>332</c:v>
                </c:pt>
                <c:pt idx="1">
                  <c:v>931.2</c:v>
                </c:pt>
                <c:pt idx="2">
                  <c:v>931.2</c:v>
                </c:pt>
                <c:pt idx="3">
                  <c:v>931.2</c:v>
                </c:pt>
                <c:pt idx="4">
                  <c:v>931.2</c:v>
                </c:pt>
              </c:numCache>
            </c:numRef>
          </c:val>
        </c:ser>
        <c:ser>
          <c:idx val="3"/>
          <c:order val="1"/>
          <c:tx>
            <c:strRef>
              <c:f>Sheet1!$J$27</c:f>
              <c:strCache>
                <c:ptCount val="1"/>
                <c:pt idx="0">
                  <c:v>5 Business Units (5 power + 10 input users)</c:v>
                </c:pt>
              </c:strCache>
            </c:strRef>
          </c:tx>
          <c:marker>
            <c:symbol val="none"/>
          </c:marker>
          <c:cat>
            <c:strRef>
              <c:f>Sheet1!$K$25:$O$25</c:f>
              <c:strCache>
                <c:ptCount val="5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</c:strCache>
            </c:strRef>
          </c:cat>
          <c:val>
            <c:numRef>
              <c:f>Sheet1!$K$27:$O$27</c:f>
              <c:numCache>
                <c:formatCode>[$$-409]#,##0.00</c:formatCode>
                <c:ptCount val="5"/>
                <c:pt idx="0">
                  <c:v>1660</c:v>
                </c:pt>
                <c:pt idx="1">
                  <c:v>4656</c:v>
                </c:pt>
                <c:pt idx="2">
                  <c:v>4656</c:v>
                </c:pt>
                <c:pt idx="3">
                  <c:v>4656</c:v>
                </c:pt>
                <c:pt idx="4">
                  <c:v>4656</c:v>
                </c:pt>
              </c:numCache>
            </c:numRef>
          </c:val>
        </c:ser>
        <c:marker val="1"/>
        <c:axId val="90630400"/>
        <c:axId val="93134848"/>
      </c:lineChart>
      <c:catAx>
        <c:axId val="90630400"/>
        <c:scaling>
          <c:orientation val="minMax"/>
        </c:scaling>
        <c:axPos val="b"/>
        <c:majorTickMark val="none"/>
        <c:tickLblPos val="nextTo"/>
        <c:crossAx val="93134848"/>
        <c:crosses val="autoZero"/>
        <c:auto val="1"/>
        <c:lblAlgn val="ctr"/>
        <c:lblOffset val="100"/>
      </c:catAx>
      <c:valAx>
        <c:axId val="931348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Overpay for web-based BSC compared to BSC Designer, US$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342917997870075E-2"/>
              <c:y val="0.23130892536737993"/>
            </c:manualLayout>
          </c:layout>
        </c:title>
        <c:numFmt formatCode="[$$-409]#,##0.00" sourceLinked="1"/>
        <c:majorTickMark val="none"/>
        <c:tickLblPos val="nextTo"/>
        <c:crossAx val="90630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47</xdr:row>
      <xdr:rowOff>114300</xdr:rowOff>
    </xdr:from>
    <xdr:to>
      <xdr:col>14</xdr:col>
      <xdr:colOff>504825</xdr:colOff>
      <xdr:row>57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59</xdr:row>
      <xdr:rowOff>180975</xdr:rowOff>
    </xdr:from>
    <xdr:to>
      <xdr:col>14</xdr:col>
      <xdr:colOff>333376</xdr:colOff>
      <xdr:row>72</xdr:row>
      <xdr:rowOff>152401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295275</xdr:colOff>
      <xdr:row>29</xdr:row>
      <xdr:rowOff>152400</xdr:rowOff>
    </xdr:from>
    <xdr:to>
      <xdr:col>17</xdr:col>
      <xdr:colOff>161925</xdr:colOff>
      <xdr:row>46</xdr:row>
      <xdr:rowOff>142875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4"/>
  <sheetViews>
    <sheetView tabSelected="1" workbookViewId="0">
      <selection activeCell="K9" sqref="K9"/>
    </sheetView>
  </sheetViews>
  <sheetFormatPr defaultRowHeight="15"/>
  <cols>
    <col min="3" max="7" width="10.140625" bestFit="1" customWidth="1"/>
  </cols>
  <sheetData>
    <row r="1" spans="2:8">
      <c r="B1" s="5" t="s">
        <v>4</v>
      </c>
      <c r="C1" s="6"/>
      <c r="D1" s="6"/>
      <c r="E1" s="6"/>
      <c r="F1" s="6"/>
      <c r="G1" s="6"/>
      <c r="H1" s="6"/>
    </row>
    <row r="2" spans="2:8">
      <c r="B2" s="6" t="s">
        <v>1</v>
      </c>
      <c r="C2" s="6"/>
      <c r="D2" s="6">
        <v>99</v>
      </c>
      <c r="E2" s="6" t="s">
        <v>2</v>
      </c>
      <c r="F2" s="6"/>
      <c r="G2" s="6"/>
      <c r="H2" s="6"/>
    </row>
    <row r="3" spans="2:8">
      <c r="B3" s="6" t="s">
        <v>3</v>
      </c>
      <c r="C3" s="6"/>
      <c r="D3" s="6">
        <v>30</v>
      </c>
      <c r="E3" s="6" t="s">
        <v>2</v>
      </c>
      <c r="F3" s="6"/>
      <c r="G3" s="6"/>
      <c r="H3" s="6"/>
    </row>
    <row r="5" spans="2:8">
      <c r="B5" s="7" t="s">
        <v>5</v>
      </c>
      <c r="C5" s="8"/>
      <c r="D5" s="8"/>
      <c r="E5" s="8"/>
      <c r="F5" s="8"/>
      <c r="G5" s="8"/>
      <c r="H5" s="8"/>
    </row>
    <row r="6" spans="2:8">
      <c r="B6" s="8" t="s">
        <v>6</v>
      </c>
      <c r="C6" s="8"/>
      <c r="D6" s="8">
        <v>856</v>
      </c>
      <c r="E6" s="8" t="s">
        <v>7</v>
      </c>
      <c r="F6" s="8"/>
      <c r="G6" s="8"/>
      <c r="H6" s="8"/>
    </row>
    <row r="7" spans="2:8">
      <c r="B7" s="8" t="s">
        <v>29</v>
      </c>
      <c r="C7" s="8"/>
      <c r="D7" s="8">
        <f>D6*0.3</f>
        <v>256.8</v>
      </c>
      <c r="E7" s="8" t="s">
        <v>7</v>
      </c>
      <c r="F7" s="8"/>
      <c r="G7" s="8"/>
      <c r="H7" s="8"/>
    </row>
    <row r="8" spans="2:8">
      <c r="B8" s="8" t="s">
        <v>8</v>
      </c>
      <c r="C8" s="8"/>
      <c r="D8" s="8">
        <v>30</v>
      </c>
      <c r="E8" s="8" t="s">
        <v>30</v>
      </c>
      <c r="F8" s="8"/>
      <c r="G8" s="8"/>
      <c r="H8" s="8"/>
    </row>
    <row r="11" spans="2:8">
      <c r="D11" t="s">
        <v>27</v>
      </c>
      <c r="F11" t="s">
        <v>28</v>
      </c>
    </row>
    <row r="12" spans="2:8">
      <c r="B12" t="s">
        <v>0</v>
      </c>
      <c r="D12">
        <v>1</v>
      </c>
      <c r="F12">
        <v>5</v>
      </c>
    </row>
    <row r="13" spans="2:8">
      <c r="B13" t="s">
        <v>31</v>
      </c>
      <c r="D13">
        <v>0</v>
      </c>
      <c r="F13">
        <f>10</f>
        <v>10</v>
      </c>
    </row>
    <row r="15" spans="2:8">
      <c r="B15" t="s">
        <v>5</v>
      </c>
    </row>
    <row r="16" spans="2:8">
      <c r="B16" t="s">
        <v>20</v>
      </c>
      <c r="D16" s="11">
        <f>D12*bsc_pro_price</f>
        <v>856</v>
      </c>
      <c r="E16" s="11"/>
      <c r="F16" s="11">
        <f>F12*bsc_pro_price</f>
        <v>4280</v>
      </c>
      <c r="G16" s="11"/>
    </row>
    <row r="17" spans="2:15">
      <c r="B17" t="s">
        <v>19</v>
      </c>
      <c r="D17" s="11">
        <f>D16*0.3</f>
        <v>256.8</v>
      </c>
      <c r="E17" s="11"/>
      <c r="F17" s="11">
        <f t="shared" ref="F17" si="0">F16*0.3</f>
        <v>1284</v>
      </c>
      <c r="G17" s="11"/>
    </row>
    <row r="18" spans="2:15">
      <c r="B18" t="s">
        <v>18</v>
      </c>
      <c r="D18" s="11">
        <f>bscdesigner_online*12*(D13)</f>
        <v>0</v>
      </c>
      <c r="E18" s="11"/>
      <c r="F18" s="11">
        <f>bscdesigner_online*12*(F13)</f>
        <v>3600</v>
      </c>
      <c r="G18" s="11"/>
    </row>
    <row r="19" spans="2:15">
      <c r="D19" s="11"/>
      <c r="E19" s="11"/>
      <c r="F19" s="11"/>
      <c r="G19" s="11"/>
    </row>
    <row r="20" spans="2:15">
      <c r="B20" t="s">
        <v>12</v>
      </c>
      <c r="D20" s="11"/>
      <c r="E20" s="11"/>
      <c r="F20" s="11"/>
      <c r="G20" s="11"/>
    </row>
    <row r="21" spans="2:15">
      <c r="B21" t="s">
        <v>21</v>
      </c>
      <c r="D21" s="11">
        <f>saas_power*D12*12</f>
        <v>1188</v>
      </c>
      <c r="E21" s="11"/>
      <c r="F21" s="11">
        <f>saas_power*F12*12</f>
        <v>5940</v>
      </c>
      <c r="G21" s="11"/>
    </row>
    <row r="22" spans="2:15">
      <c r="B22" t="s">
        <v>22</v>
      </c>
      <c r="D22" s="11">
        <f>saas_input*D13</f>
        <v>0</v>
      </c>
      <c r="E22" s="11"/>
      <c r="F22" s="11">
        <f>saas_input*F13*12</f>
        <v>3600</v>
      </c>
      <c r="G22" s="11"/>
    </row>
    <row r="25" spans="2:15">
      <c r="B25" s="3" t="s">
        <v>13</v>
      </c>
      <c r="C25" s="4"/>
      <c r="D25" s="4"/>
      <c r="E25" s="4"/>
      <c r="F25" s="4"/>
      <c r="G25" s="4"/>
      <c r="K25" t="s">
        <v>9</v>
      </c>
      <c r="L25" t="s">
        <v>10</v>
      </c>
      <c r="M25" t="s">
        <v>11</v>
      </c>
      <c r="N25" t="s">
        <v>25</v>
      </c>
      <c r="O25" t="s">
        <v>26</v>
      </c>
    </row>
    <row r="26" spans="2:15">
      <c r="B26" s="4" t="s">
        <v>14</v>
      </c>
      <c r="C26" s="4"/>
      <c r="D26" s="12">
        <f>D16+D18</f>
        <v>856</v>
      </c>
      <c r="E26" s="12"/>
      <c r="F26" s="12">
        <f t="shared" ref="F26" si="1">F16+F18</f>
        <v>7880</v>
      </c>
      <c r="G26" s="12"/>
      <c r="J26" t="str">
        <f>D11</f>
        <v>1 Business Professional</v>
      </c>
      <c r="K26" s="11">
        <f>D28</f>
        <v>332</v>
      </c>
      <c r="L26" s="11">
        <f>D34</f>
        <v>931.2</v>
      </c>
      <c r="M26" s="11">
        <f>L26</f>
        <v>931.2</v>
      </c>
      <c r="N26" s="11">
        <f>M26</f>
        <v>931.2</v>
      </c>
      <c r="O26" s="11">
        <f>N26</f>
        <v>931.2</v>
      </c>
    </row>
    <row r="27" spans="2:15">
      <c r="B27" s="4" t="s">
        <v>12</v>
      </c>
      <c r="C27" s="4"/>
      <c r="D27" s="12">
        <f>D21+D22</f>
        <v>1188</v>
      </c>
      <c r="E27" s="12"/>
      <c r="F27" s="12">
        <f t="shared" ref="F27" si="2">F21+F22</f>
        <v>9540</v>
      </c>
      <c r="G27" s="12"/>
      <c r="J27" t="str">
        <f>$F$11</f>
        <v>5 Business Units (5 power + 10 input users)</v>
      </c>
      <c r="K27" s="11">
        <f>$F$28</f>
        <v>1660</v>
      </c>
      <c r="L27" s="11">
        <f>$F$34</f>
        <v>4656</v>
      </c>
      <c r="M27" s="11">
        <f>L27</f>
        <v>4656</v>
      </c>
      <c r="N27" s="11">
        <f>$M$27</f>
        <v>4656</v>
      </c>
      <c r="O27" s="11">
        <f>$N$27</f>
        <v>4656</v>
      </c>
    </row>
    <row r="28" spans="2:15">
      <c r="B28" s="2" t="s">
        <v>17</v>
      </c>
      <c r="C28" s="1"/>
      <c r="D28" s="10">
        <f t="shared" ref="D28:F28" si="3">D27-D26</f>
        <v>332</v>
      </c>
      <c r="E28" s="10"/>
      <c r="F28" s="10">
        <f t="shared" si="3"/>
        <v>1660</v>
      </c>
      <c r="G28" s="10"/>
      <c r="K28" s="11"/>
      <c r="L28" s="11"/>
      <c r="M28" s="11"/>
      <c r="N28" s="11"/>
      <c r="O28" s="11"/>
    </row>
    <row r="29" spans="2:15">
      <c r="B29" s="2"/>
      <c r="C29" s="1"/>
      <c r="D29" s="9">
        <f>D27/D26</f>
        <v>1.3878504672897196</v>
      </c>
      <c r="E29" s="9"/>
      <c r="F29" s="9">
        <f t="shared" ref="F29" si="4">F27/F26</f>
        <v>1.2106598984771573</v>
      </c>
      <c r="G29" s="9"/>
    </row>
    <row r="31" spans="2:15">
      <c r="B31" s="3" t="s">
        <v>15</v>
      </c>
      <c r="C31" s="4"/>
      <c r="D31" s="4"/>
      <c r="E31" s="4"/>
      <c r="F31" s="4"/>
      <c r="G31" s="4"/>
    </row>
    <row r="32" spans="2:15">
      <c r="B32" s="4" t="s">
        <v>14</v>
      </c>
      <c r="C32" s="4"/>
      <c r="D32" s="12">
        <f>D17+D18</f>
        <v>256.8</v>
      </c>
      <c r="E32" s="12"/>
      <c r="F32" s="12">
        <f>F17+F18</f>
        <v>4884</v>
      </c>
      <c r="G32" s="12"/>
    </row>
    <row r="33" spans="2:7">
      <c r="B33" s="4" t="s">
        <v>12</v>
      </c>
      <c r="C33" s="4"/>
      <c r="D33" s="12">
        <f>D21+D22</f>
        <v>1188</v>
      </c>
      <c r="E33" s="12"/>
      <c r="F33" s="12">
        <f t="shared" ref="F33" si="5">F21+F22</f>
        <v>9540</v>
      </c>
      <c r="G33" s="12"/>
    </row>
    <row r="34" spans="2:7" ht="18.75" customHeight="1">
      <c r="B34" s="2" t="s">
        <v>17</v>
      </c>
      <c r="C34" s="1"/>
      <c r="D34" s="10">
        <f>D33-D32</f>
        <v>931.2</v>
      </c>
      <c r="E34" s="10"/>
      <c r="F34" s="10">
        <f t="shared" ref="F34" si="6">F33-F32</f>
        <v>4656</v>
      </c>
      <c r="G34" s="10"/>
    </row>
    <row r="35" spans="2:7" ht="18.75" customHeight="1">
      <c r="B35" s="2"/>
      <c r="C35" s="1"/>
      <c r="D35" s="9">
        <f>D33/D32</f>
        <v>4.6261682242990654</v>
      </c>
      <c r="E35" s="9"/>
      <c r="F35" s="9">
        <f t="shared" ref="F35" si="7">F33/F32</f>
        <v>1.9533169533169532</v>
      </c>
      <c r="G35" s="9"/>
    </row>
    <row r="36" spans="2:7" ht="18.75" customHeight="1"/>
    <row r="37" spans="2:7">
      <c r="B37" s="3" t="s">
        <v>16</v>
      </c>
      <c r="C37" s="4"/>
      <c r="D37" s="4"/>
      <c r="E37" s="4"/>
      <c r="F37" s="4"/>
      <c r="G37" s="4"/>
    </row>
    <row r="38" spans="2:7">
      <c r="B38" s="4" t="s">
        <v>14</v>
      </c>
      <c r="C38" s="4"/>
      <c r="D38" s="4">
        <f>D32</f>
        <v>256.8</v>
      </c>
      <c r="E38" s="4"/>
      <c r="F38" s="4">
        <f t="shared" ref="F38:F39" si="8">F32</f>
        <v>4884</v>
      </c>
      <c r="G38" s="4"/>
    </row>
    <row r="39" spans="2:7">
      <c r="B39" s="4" t="s">
        <v>12</v>
      </c>
      <c r="C39" s="4"/>
      <c r="D39" s="4">
        <f>D33</f>
        <v>1188</v>
      </c>
      <c r="E39" s="4"/>
      <c r="F39" s="4">
        <f t="shared" si="8"/>
        <v>9540</v>
      </c>
      <c r="G39" s="4"/>
    </row>
    <row r="40" spans="2:7">
      <c r="B40" s="2" t="s">
        <v>17</v>
      </c>
      <c r="C40" s="1"/>
      <c r="D40" s="10">
        <f>D39-D38</f>
        <v>931.2</v>
      </c>
      <c r="E40" s="10"/>
      <c r="F40" s="10">
        <f t="shared" ref="F40" si="9">F39-F38</f>
        <v>4656</v>
      </c>
      <c r="G40" s="10"/>
    </row>
    <row r="41" spans="2:7">
      <c r="B41" s="2"/>
      <c r="C41" s="1"/>
      <c r="D41" s="9">
        <f>D39/D38</f>
        <v>4.6261682242990654</v>
      </c>
      <c r="E41" s="9"/>
      <c r="F41" s="9">
        <f t="shared" ref="F41" si="10">F39/F38</f>
        <v>1.9533169533169532</v>
      </c>
      <c r="G41" s="9"/>
    </row>
    <row r="43" spans="2:7">
      <c r="C43" s="14"/>
      <c r="D43" s="14"/>
    </row>
    <row r="44" spans="2:7">
      <c r="B44" s="14" t="s">
        <v>23</v>
      </c>
      <c r="C44" s="14" t="s">
        <v>9</v>
      </c>
      <c r="D44" s="14" t="s">
        <v>10</v>
      </c>
    </row>
    <row r="45" spans="2:7">
      <c r="B45" s="3" t="s">
        <v>14</v>
      </c>
      <c r="C45" s="15">
        <f>D26</f>
        <v>856</v>
      </c>
      <c r="D45" s="15">
        <f>D32</f>
        <v>256.8</v>
      </c>
    </row>
    <row r="46" spans="2:7">
      <c r="B46" s="3" t="s">
        <v>12</v>
      </c>
      <c r="C46" s="15">
        <f>D27</f>
        <v>1188</v>
      </c>
      <c r="D46" s="15">
        <f>D33</f>
        <v>1188</v>
      </c>
    </row>
    <row r="62" spans="2:4">
      <c r="B62" s="14" t="s">
        <v>24</v>
      </c>
      <c r="C62" s="14" t="s">
        <v>9</v>
      </c>
      <c r="D62" s="14" t="s">
        <v>10</v>
      </c>
    </row>
    <row r="63" spans="2:4">
      <c r="B63" s="3" t="s">
        <v>14</v>
      </c>
      <c r="C63" s="13">
        <f>F26</f>
        <v>7880</v>
      </c>
      <c r="D63" s="13">
        <f>F32</f>
        <v>4884</v>
      </c>
    </row>
    <row r="64" spans="2:4">
      <c r="B64" s="3" t="s">
        <v>12</v>
      </c>
      <c r="C64" s="13">
        <f>F27</f>
        <v>9540</v>
      </c>
      <c r="D64" s="13">
        <f>F33</f>
        <v>9540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Sheet1</vt:lpstr>
      <vt:lpstr>bsc_pro_price</vt:lpstr>
      <vt:lpstr>bscdesigner_online</vt:lpstr>
      <vt:lpstr>saas_input</vt:lpstr>
      <vt:lpstr>saas_power</vt:lpstr>
      <vt:lpstr>update_price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2014-12-01T20:04:51Z</dcterms:created>
  <dcterms:modified xsi:type="dcterms:W3CDTF">2015-03-28T22:18:05Z</dcterms:modified>
</cp:coreProperties>
</file>